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uario\Documents\CATALINA\SUI\REPORTES CERTIFICADOS\Tarifas aplicadas\2026\Incrementos tarifarios\JULIO 2026\"/>
    </mc:Choice>
  </mc:AlternateContent>
  <xr:revisionPtr revIDLastSave="0" documentId="13_ncr:1_{06D82F3C-325E-42C6-8F05-AF9FDACC2A6F}" xr6:coauthVersionLast="47" xr6:coauthVersionMax="47" xr10:uidLastSave="{00000000-0000-0000-0000-000000000000}"/>
  <bookViews>
    <workbookView xWindow="-120" yWindow="-120" windowWidth="29040" windowHeight="15720" xr2:uid="{4DA94798-6DAF-4784-A6A4-FEEF08FA3E48}"/>
  </bookViews>
  <sheets>
    <sheet name="ACUEDUCTO" sheetId="1" r:id="rId1"/>
    <sheet name="ALCANTARILLAD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3" i="1" l="1"/>
  <c r="C13" i="1"/>
  <c r="E12" i="1"/>
  <c r="C12" i="1"/>
  <c r="F11" i="1"/>
  <c r="E11" i="1"/>
  <c r="C11" i="1"/>
  <c r="C33" i="2" l="1"/>
  <c r="E31" i="2"/>
  <c r="C28" i="2"/>
  <c r="E30" i="2"/>
  <c r="E28" i="2"/>
  <c r="E20" i="2"/>
  <c r="G20" i="2" s="1"/>
  <c r="E19" i="2"/>
  <c r="G19" i="2" s="1"/>
  <c r="E18" i="2"/>
  <c r="G18" i="2" s="1"/>
  <c r="E16" i="2"/>
  <c r="G16" i="2" s="1"/>
  <c r="E11" i="2"/>
  <c r="E35" i="2"/>
  <c r="G35" i="2" s="1"/>
  <c r="E33" i="2"/>
  <c r="G33" i="2" s="1"/>
  <c r="E32" i="2"/>
  <c r="G32" i="2" s="1"/>
  <c r="C29" i="2"/>
  <c r="C18" i="2"/>
  <c r="C16" i="2"/>
  <c r="G14" i="2"/>
  <c r="E13" i="2"/>
  <c r="E12" i="2"/>
  <c r="G11" i="2"/>
  <c r="G12" i="2" s="1"/>
  <c r="G13" i="2" s="1"/>
  <c r="E36" i="2"/>
  <c r="G36" i="2" s="1"/>
  <c r="C32" i="2"/>
  <c r="C31" i="2"/>
  <c r="C37" i="2" s="1"/>
  <c r="E29" i="2"/>
  <c r="E15" i="2"/>
  <c r="G15" i="2" s="1"/>
  <c r="C13" i="2"/>
  <c r="C12" i="2"/>
  <c r="C11" i="2"/>
  <c r="C35" i="2"/>
  <c r="C36" i="2"/>
  <c r="C30" i="2"/>
  <c r="C20" i="2"/>
  <c r="C19" i="2"/>
  <c r="C15" i="2"/>
  <c r="E32" i="1"/>
  <c r="F32" i="1" s="1"/>
  <c r="E31" i="1"/>
  <c r="E28" i="1"/>
  <c r="E20" i="1"/>
  <c r="F20" i="1" s="1"/>
  <c r="C20" i="1"/>
  <c r="E19" i="1"/>
  <c r="F19" i="1" s="1"/>
  <c r="C18" i="1"/>
  <c r="E16" i="1"/>
  <c r="F16" i="1" s="1"/>
  <c r="C16" i="1"/>
  <c r="E15" i="1"/>
  <c r="F15" i="1" s="1"/>
  <c r="C15" i="1"/>
  <c r="E36" i="1"/>
  <c r="F36" i="1" s="1"/>
  <c r="C36" i="1"/>
  <c r="E35" i="1"/>
  <c r="F35" i="1" s="1"/>
  <c r="C35" i="1"/>
  <c r="E33" i="1"/>
  <c r="F33" i="1" s="1"/>
  <c r="C33" i="1"/>
  <c r="C32" i="1"/>
  <c r="C31" i="1"/>
  <c r="C37" i="1" s="1"/>
  <c r="E30" i="1"/>
  <c r="C30" i="1"/>
  <c r="E29" i="1"/>
  <c r="C29" i="1"/>
  <c r="C28" i="1"/>
  <c r="C19" i="1"/>
  <c r="E18" i="1"/>
  <c r="F18" i="1" s="1"/>
  <c r="F12" i="1"/>
  <c r="F13" i="1" s="1"/>
  <c r="F14" i="1" s="1"/>
  <c r="G28" i="2" l="1"/>
  <c r="G29" i="2" s="1"/>
  <c r="G30" i="2" s="1"/>
  <c r="E37" i="2"/>
  <c r="E37" i="1"/>
  <c r="F28" i="1"/>
  <c r="F29" i="1" s="1"/>
  <c r="F30" i="1" s="1"/>
  <c r="G31" i="2" l="1"/>
  <c r="G37" i="2"/>
  <c r="F31" i="1"/>
  <c r="F37" i="1"/>
</calcChain>
</file>

<file path=xl/sharedStrings.xml><?xml version="1.0" encoding="utf-8"?>
<sst xmlns="http://schemas.openxmlformats.org/spreadsheetml/2006/main" count="118" uniqueCount="32">
  <si>
    <t>COJARDÍN SA ESP</t>
  </si>
  <si>
    <t>BOGOTÁ D.C. Y COTA (CUND.)</t>
  </si>
  <si>
    <t xml:space="preserve">NUEVAS TARIFAS POR INDEXACIÓN </t>
  </si>
  <si>
    <t>Vigilada Superintendencia de Servicios Públicos Domiciliarios</t>
  </si>
  <si>
    <t>TARIFAS PARA BOGOTÁ D.C.</t>
  </si>
  <si>
    <t>ACUEDUCTO</t>
  </si>
  <si>
    <t>ESTRATO/USO</t>
  </si>
  <si>
    <t>SUBSIDIOS/  CONTRIBUCIONES</t>
  </si>
  <si>
    <t>CARGO FIJO</t>
  </si>
  <si>
    <t>SUBSIDIOS/ CONTRIBUCIONES</t>
  </si>
  <si>
    <t>CARGO BASICO</t>
  </si>
  <si>
    <t>CARGO SUPERIOR AL BASICO</t>
  </si>
  <si>
    <t>$/Usuario/MES</t>
  </si>
  <si>
    <t>$/m3</t>
  </si>
  <si>
    <t>USO RESIDENCIAL</t>
  </si>
  <si>
    <t>Estrato 1</t>
  </si>
  <si>
    <t>Estrato 2</t>
  </si>
  <si>
    <t>Estrato 3</t>
  </si>
  <si>
    <t>Estrato 4</t>
  </si>
  <si>
    <t>Estrato 5</t>
  </si>
  <si>
    <t>Estrato 6</t>
  </si>
  <si>
    <t>USO NO RESIDENCIAL</t>
  </si>
  <si>
    <t>Comercial</t>
  </si>
  <si>
    <t>Industrial</t>
  </si>
  <si>
    <t>Oficial/Especial</t>
  </si>
  <si>
    <t>Los porcentajes de subsidio y contribuciones corresponden al Acuerdo Distrital 830 de 2021.</t>
  </si>
  <si>
    <t>TARIFAS PARA COTA - CUNDINAMARCA</t>
  </si>
  <si>
    <t>Los porcentajes de subsidio y contribuciones corresponden al acuerdo municipal No 07 de 2024</t>
  </si>
  <si>
    <t>ALCANTARILLADO</t>
  </si>
  <si>
    <t>TASA POR USO</t>
  </si>
  <si>
    <t>APLICABLES A PARTIR DE LA VIGENCIA DEL CONSUMO DE JUNIO  DE 2026</t>
  </si>
  <si>
    <t>APLICABLES A PARTIR DE LA VIGENCIA DEL CONSUMO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</si>
</sst>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color theme="1" tint="4.9989318521683403E-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47">
    <xf numFmtId="0" fontId="0" fillId="0" borderId="0" xfId="0"/>
    <xf numFmtId="43" fontId="0" fillId="0" borderId="0" xfId="1" applyFont="1"/>
    <xf numFmtId="0" fontId="4" fillId="0" borderId="6" xfId="0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quotePrefix="1" applyFont="1" applyBorder="1" applyAlignment="1">
      <alignment horizontal="center" vertical="center"/>
    </xf>
    <xf numFmtId="9" fontId="6" fillId="2" borderId="6" xfId="0" quotePrefix="1" applyNumberFormat="1" applyFont="1" applyFill="1" applyBorder="1" applyAlignment="1">
      <alignment horizontal="center" vertical="center"/>
    </xf>
    <xf numFmtId="43" fontId="0" fillId="0" borderId="6" xfId="3" applyFont="1" applyFill="1" applyBorder="1" applyAlignment="1" applyProtection="1">
      <alignment horizontal="center" vertical="center"/>
    </xf>
    <xf numFmtId="9" fontId="0" fillId="2" borderId="6" xfId="3" applyNumberFormat="1" applyFont="1" applyFill="1" applyBorder="1" applyAlignment="1" applyProtection="1">
      <alignment horizontal="center" vertical="center"/>
    </xf>
    <xf numFmtId="43" fontId="0" fillId="0" borderId="6" xfId="3" applyFont="1" applyFill="1" applyBorder="1" applyAlignment="1" applyProtection="1">
      <alignment vertical="center"/>
    </xf>
    <xf numFmtId="43" fontId="0" fillId="0" borderId="0" xfId="0" applyNumberFormat="1"/>
    <xf numFmtId="43" fontId="2" fillId="0" borderId="6" xfId="3" applyFont="1" applyFill="1" applyBorder="1" applyAlignment="1" applyProtection="1">
      <alignment horizontal="center" vertical="center"/>
    </xf>
    <xf numFmtId="0" fontId="5" fillId="0" borderId="6" xfId="0" applyFont="1" applyBorder="1" applyAlignment="1">
      <alignment horizontal="center" vertical="center"/>
    </xf>
    <xf numFmtId="9" fontId="6" fillId="2" borderId="6" xfId="0" applyNumberFormat="1" applyFont="1" applyFill="1" applyBorder="1" applyAlignment="1">
      <alignment horizontal="center" vertical="center"/>
    </xf>
    <xf numFmtId="9" fontId="5" fillId="2" borderId="6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2" fontId="4" fillId="2" borderId="7" xfId="0" applyNumberFormat="1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2" borderId="1" xfId="2" applyFont="1" applyFill="1" applyBorder="1" applyAlignment="1">
      <alignment horizontal="center"/>
    </xf>
    <xf numFmtId="0" fontId="4" fillId="2" borderId="2" xfId="2" applyFont="1" applyFill="1" applyBorder="1" applyAlignment="1">
      <alignment horizontal="center"/>
    </xf>
    <xf numFmtId="0" fontId="4" fillId="2" borderId="3" xfId="2" applyFont="1" applyFill="1" applyBorder="1" applyAlignment="1">
      <alignment horizontal="center" vertical="center" wrapText="1"/>
    </xf>
    <xf numFmtId="0" fontId="4" fillId="2" borderId="0" xfId="2" applyFont="1" applyFill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2" borderId="0" xfId="2" applyFont="1" applyFill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top" wrapText="1"/>
    </xf>
    <xf numFmtId="0" fontId="2" fillId="2" borderId="0" xfId="2" applyFont="1" applyFill="1" applyAlignment="1">
      <alignment horizontal="center" vertical="top" wrapText="1"/>
    </xf>
    <xf numFmtId="0" fontId="2" fillId="2" borderId="4" xfId="2" applyFont="1" applyFill="1" applyBorder="1" applyAlignment="1">
      <alignment horizontal="center" vertical="center" wrapText="1"/>
    </xf>
    <xf numFmtId="0" fontId="2" fillId="2" borderId="5" xfId="2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2" borderId="3" xfId="2" applyFont="1" applyFill="1" applyBorder="1" applyAlignment="1">
      <alignment horizontal="center" wrapText="1"/>
    </xf>
    <xf numFmtId="0" fontId="4" fillId="2" borderId="0" xfId="2" applyFont="1" applyFill="1" applyAlignment="1">
      <alignment horizontal="center" wrapText="1"/>
    </xf>
    <xf numFmtId="0" fontId="4" fillId="2" borderId="3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2" fillId="2" borderId="0" xfId="2" applyFont="1" applyFill="1" applyAlignment="1">
      <alignment horizontal="center" vertical="center"/>
    </xf>
    <xf numFmtId="0" fontId="2" fillId="2" borderId="3" xfId="2" applyFont="1" applyFill="1" applyBorder="1" applyAlignment="1">
      <alignment horizontal="center" vertical="top"/>
    </xf>
    <xf numFmtId="0" fontId="2" fillId="2" borderId="0" xfId="2" applyFont="1" applyFill="1" applyAlignment="1">
      <alignment horizontal="center" vertical="top"/>
    </xf>
  </cellXfs>
  <cellStyles count="4">
    <cellStyle name="Millares" xfId="1" builtinId="3"/>
    <cellStyle name="Millares 6" xfId="3" xr:uid="{C4958936-52D5-4E8E-9895-8CAA0889E9C5}"/>
    <cellStyle name="Normal" xfId="0" builtinId="0"/>
    <cellStyle name="Normal 2" xfId="2" xr:uid="{78B5963C-502A-4B00-9C36-F45476D96F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1E37E-23EE-41AA-B43C-2218A781E338}">
  <dimension ref="A1:H38"/>
  <sheetViews>
    <sheetView tabSelected="1" view="pageBreakPreview" zoomScaleNormal="100" zoomScaleSheetLayoutView="100" workbookViewId="0">
      <selection activeCell="G1" sqref="G1"/>
    </sheetView>
  </sheetViews>
  <sheetFormatPr baseColWidth="10" defaultRowHeight="15" x14ac:dyDescent="0.25"/>
  <cols>
    <col min="1" max="1" width="19.85546875" customWidth="1"/>
    <col min="2" max="2" width="14.140625" customWidth="1"/>
    <col min="4" max="4" width="14.42578125" customWidth="1"/>
    <col min="8" max="8" width="14.140625" style="1" bestFit="1" customWidth="1"/>
  </cols>
  <sheetData>
    <row r="1" spans="1:7" x14ac:dyDescent="0.25">
      <c r="A1" s="23" t="s">
        <v>0</v>
      </c>
      <c r="B1" s="24"/>
      <c r="C1" s="24"/>
      <c r="D1" s="24"/>
      <c r="E1" s="24"/>
      <c r="F1" s="24"/>
    </row>
    <row r="2" spans="1:7" x14ac:dyDescent="0.25">
      <c r="A2" s="25" t="s">
        <v>1</v>
      </c>
      <c r="B2" s="26"/>
      <c r="C2" s="26"/>
      <c r="D2" s="26"/>
      <c r="E2" s="26"/>
      <c r="F2" s="26"/>
    </row>
    <row r="3" spans="1:7" x14ac:dyDescent="0.25">
      <c r="A3" s="27" t="s">
        <v>2</v>
      </c>
      <c r="B3" s="28"/>
      <c r="C3" s="28"/>
      <c r="D3" s="28"/>
      <c r="E3" s="28"/>
      <c r="F3" s="28"/>
    </row>
    <row r="4" spans="1:7" ht="15" customHeight="1" x14ac:dyDescent="0.25">
      <c r="A4" s="29" t="s">
        <v>31</v>
      </c>
      <c r="B4" s="30"/>
      <c r="C4" s="30"/>
      <c r="D4" s="30"/>
      <c r="E4" s="30"/>
      <c r="F4" s="30"/>
    </row>
    <row r="5" spans="1:7" x14ac:dyDescent="0.25">
      <c r="A5" s="31" t="s">
        <v>3</v>
      </c>
      <c r="B5" s="32"/>
      <c r="C5" s="32"/>
      <c r="D5" s="32"/>
      <c r="E5" s="32"/>
      <c r="F5" s="32"/>
    </row>
    <row r="6" spans="1:7" x14ac:dyDescent="0.25">
      <c r="A6" s="20" t="s">
        <v>4</v>
      </c>
      <c r="B6" s="20"/>
      <c r="C6" s="21"/>
      <c r="D6" s="21"/>
      <c r="E6" s="21"/>
      <c r="F6" s="21"/>
    </row>
    <row r="7" spans="1:7" x14ac:dyDescent="0.25">
      <c r="A7" s="20" t="s">
        <v>5</v>
      </c>
      <c r="B7" s="20"/>
      <c r="C7" s="21"/>
      <c r="D7" s="21"/>
      <c r="E7" s="21"/>
      <c r="F7" s="21"/>
    </row>
    <row r="8" spans="1:7" ht="60" x14ac:dyDescent="0.25">
      <c r="A8" s="17" t="s">
        <v>6</v>
      </c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</row>
    <row r="9" spans="1:7" ht="30" x14ac:dyDescent="0.25">
      <c r="A9" s="17"/>
      <c r="B9" s="3" t="s">
        <v>8</v>
      </c>
      <c r="C9" s="3" t="s">
        <v>12</v>
      </c>
      <c r="D9" s="3" t="s">
        <v>10</v>
      </c>
      <c r="E9" s="4" t="s">
        <v>13</v>
      </c>
      <c r="F9" s="4" t="s">
        <v>13</v>
      </c>
    </row>
    <row r="10" spans="1:7" x14ac:dyDescent="0.25">
      <c r="A10" s="18" t="s">
        <v>14</v>
      </c>
      <c r="B10" s="19"/>
      <c r="C10" s="19"/>
      <c r="D10" s="19"/>
      <c r="E10" s="19"/>
      <c r="F10" s="19"/>
    </row>
    <row r="11" spans="1:7" x14ac:dyDescent="0.25">
      <c r="A11" s="5" t="s">
        <v>15</v>
      </c>
      <c r="B11" s="6">
        <v>0.7</v>
      </c>
      <c r="C11" s="7">
        <f>+$C$14-($C$14*B11)</f>
        <v>13765.405024488602</v>
      </c>
      <c r="D11" s="8">
        <v>0.7</v>
      </c>
      <c r="E11" s="7">
        <f>+$E$14-($E$14*D11)</f>
        <v>1608.7411698514206</v>
      </c>
      <c r="F11" s="9">
        <f>+E14</f>
        <v>5362.4705661714006</v>
      </c>
      <c r="G11" s="10"/>
    </row>
    <row r="12" spans="1:7" x14ac:dyDescent="0.25">
      <c r="A12" s="5" t="s">
        <v>16</v>
      </c>
      <c r="B12" s="6">
        <v>0.4</v>
      </c>
      <c r="C12" s="7">
        <f>+$C$14-($C$14*B12)</f>
        <v>27530.810048977197</v>
      </c>
      <c r="D12" s="8">
        <v>0.4</v>
      </c>
      <c r="E12" s="7">
        <f>+$E$14-($E$14*D12)</f>
        <v>3217.4823397028404</v>
      </c>
      <c r="F12" s="9">
        <f>+F11</f>
        <v>5362.4705661714006</v>
      </c>
      <c r="G12" s="10"/>
    </row>
    <row r="13" spans="1:7" x14ac:dyDescent="0.25">
      <c r="A13" s="5" t="s">
        <v>17</v>
      </c>
      <c r="B13" s="6">
        <v>0.15</v>
      </c>
      <c r="C13" s="7">
        <f>+$C$14-($C$14*B13)</f>
        <v>39001.980902717696</v>
      </c>
      <c r="D13" s="8">
        <v>0.15</v>
      </c>
      <c r="E13" s="7">
        <f>+$E$14-($E$14*D13)</f>
        <v>4558.0999812456903</v>
      </c>
      <c r="F13" s="9">
        <f>+F12</f>
        <v>5362.4705661714006</v>
      </c>
      <c r="G13" s="10"/>
    </row>
    <row r="14" spans="1:7" x14ac:dyDescent="0.25">
      <c r="A14" s="5" t="s">
        <v>18</v>
      </c>
      <c r="B14" s="6">
        <v>1</v>
      </c>
      <c r="C14" s="11">
        <v>45884.683414961997</v>
      </c>
      <c r="D14" s="8">
        <v>1</v>
      </c>
      <c r="E14" s="11">
        <v>5362.4705661714006</v>
      </c>
      <c r="F14" s="9">
        <f>+F13</f>
        <v>5362.4705661714006</v>
      </c>
      <c r="G14" s="10"/>
    </row>
    <row r="15" spans="1:7" x14ac:dyDescent="0.25">
      <c r="A15" s="5" t="s">
        <v>19</v>
      </c>
      <c r="B15" s="6">
        <v>1.24</v>
      </c>
      <c r="C15" s="7">
        <f>+$C$14+($C$14*B15)</f>
        <v>102781.69084951488</v>
      </c>
      <c r="D15" s="8">
        <v>0.55000000000000004</v>
      </c>
      <c r="E15" s="7">
        <f>+$E$14+($E$14*D15)</f>
        <v>8311.8293775656712</v>
      </c>
      <c r="F15" s="9">
        <f>+E15</f>
        <v>8311.8293775656712</v>
      </c>
      <c r="G15" s="10"/>
    </row>
    <row r="16" spans="1:7" x14ac:dyDescent="0.25">
      <c r="A16" s="5" t="s">
        <v>20</v>
      </c>
      <c r="B16" s="6">
        <v>1.74</v>
      </c>
      <c r="C16" s="7">
        <f>+$C$14+($C$14*B16)</f>
        <v>125724.03255699587</v>
      </c>
      <c r="D16" s="8">
        <v>0.65</v>
      </c>
      <c r="E16" s="7">
        <f>+$E$14+($E$14*D16)</f>
        <v>8848.0764341828108</v>
      </c>
      <c r="F16" s="9">
        <f>+E16</f>
        <v>8848.0764341828108</v>
      </c>
      <c r="G16" s="10"/>
    </row>
    <row r="17" spans="1:7" x14ac:dyDescent="0.25">
      <c r="A17" s="18" t="s">
        <v>21</v>
      </c>
      <c r="B17" s="19"/>
      <c r="C17" s="19"/>
      <c r="D17" s="19"/>
      <c r="E17" s="19"/>
      <c r="F17" s="19"/>
      <c r="G17" s="10"/>
    </row>
    <row r="18" spans="1:7" x14ac:dyDescent="0.25">
      <c r="A18" s="12" t="s">
        <v>22</v>
      </c>
      <c r="B18" s="13">
        <v>0.5</v>
      </c>
      <c r="C18" s="7">
        <f>+$C$14+($C$14*B18)</f>
        <v>68827.025122442996</v>
      </c>
      <c r="D18" s="8">
        <v>0.5</v>
      </c>
      <c r="E18" s="7">
        <f>+$E$14+($E$14*D18)</f>
        <v>8043.7058492571014</v>
      </c>
      <c r="F18" s="9">
        <f>+E18</f>
        <v>8043.7058492571014</v>
      </c>
      <c r="G18" s="10"/>
    </row>
    <row r="19" spans="1:7" x14ac:dyDescent="0.25">
      <c r="A19" s="12" t="s">
        <v>23</v>
      </c>
      <c r="B19" s="13">
        <v>0.3</v>
      </c>
      <c r="C19" s="7">
        <f>+$C$14+($C$14*B19)</f>
        <v>59650.088439450599</v>
      </c>
      <c r="D19" s="8">
        <v>0.38</v>
      </c>
      <c r="E19" s="7">
        <f>+$E$14+($E$14*D19)</f>
        <v>7400.2093813165329</v>
      </c>
      <c r="F19" s="9">
        <f>+E19</f>
        <v>7400.2093813165329</v>
      </c>
      <c r="G19" s="10"/>
    </row>
    <row r="20" spans="1:7" x14ac:dyDescent="0.25">
      <c r="A20" s="15" t="s">
        <v>24</v>
      </c>
      <c r="B20" s="13">
        <v>1</v>
      </c>
      <c r="C20" s="7">
        <f>+C14</f>
        <v>45884.683414961997</v>
      </c>
      <c r="D20" s="8">
        <v>1</v>
      </c>
      <c r="E20" s="9">
        <f>+E14</f>
        <v>5362.4705661714006</v>
      </c>
      <c r="F20" s="9">
        <f>+E20</f>
        <v>5362.4705661714006</v>
      </c>
      <c r="G20" s="10"/>
    </row>
    <row r="21" spans="1:7" x14ac:dyDescent="0.25">
      <c r="A21" s="22" t="s">
        <v>25</v>
      </c>
      <c r="B21" s="22"/>
      <c r="C21" s="22"/>
      <c r="D21" s="22"/>
      <c r="E21" s="22"/>
      <c r="F21" s="22"/>
    </row>
    <row r="23" spans="1:7" x14ac:dyDescent="0.25">
      <c r="A23" s="20" t="s">
        <v>26</v>
      </c>
      <c r="B23" s="20"/>
      <c r="C23" s="21"/>
      <c r="D23" s="21"/>
      <c r="E23" s="21"/>
      <c r="F23" s="21"/>
    </row>
    <row r="24" spans="1:7" x14ac:dyDescent="0.25">
      <c r="A24" s="20" t="s">
        <v>5</v>
      </c>
      <c r="B24" s="20"/>
      <c r="C24" s="21"/>
      <c r="D24" s="21"/>
      <c r="E24" s="21"/>
      <c r="F24" s="21"/>
    </row>
    <row r="25" spans="1:7" ht="60" x14ac:dyDescent="0.25">
      <c r="A25" s="17" t="s">
        <v>6</v>
      </c>
      <c r="B25" s="2" t="s">
        <v>9</v>
      </c>
      <c r="C25" s="2" t="s">
        <v>8</v>
      </c>
      <c r="D25" s="2" t="s">
        <v>9</v>
      </c>
      <c r="E25" s="2" t="s">
        <v>10</v>
      </c>
      <c r="F25" s="2" t="s">
        <v>11</v>
      </c>
    </row>
    <row r="26" spans="1:7" ht="30" x14ac:dyDescent="0.25">
      <c r="A26" s="17"/>
      <c r="B26" s="3" t="s">
        <v>8</v>
      </c>
      <c r="C26" s="3" t="s">
        <v>12</v>
      </c>
      <c r="D26" s="3" t="s">
        <v>10</v>
      </c>
      <c r="E26" s="4" t="s">
        <v>13</v>
      </c>
      <c r="F26" s="4" t="s">
        <v>13</v>
      </c>
    </row>
    <row r="27" spans="1:7" x14ac:dyDescent="0.25">
      <c r="A27" s="18" t="s">
        <v>14</v>
      </c>
      <c r="B27" s="19"/>
      <c r="C27" s="19"/>
      <c r="D27" s="19"/>
      <c r="E27" s="19"/>
      <c r="F27" s="19"/>
    </row>
    <row r="28" spans="1:7" x14ac:dyDescent="0.25">
      <c r="A28" s="5" t="s">
        <v>15</v>
      </c>
      <c r="B28" s="6">
        <v>0.8</v>
      </c>
      <c r="C28" s="7">
        <f>+$C$14-($C$14*B28)</f>
        <v>9176.9366829923965</v>
      </c>
      <c r="D28" s="8">
        <v>0.8</v>
      </c>
      <c r="E28" s="7">
        <f t="shared" ref="E28:E29" si="0">+$E$14-($E$14*D28)</f>
        <v>1072.4941132342801</v>
      </c>
      <c r="F28" s="9">
        <f>+E31</f>
        <v>5362.4705661714006</v>
      </c>
    </row>
    <row r="29" spans="1:7" x14ac:dyDescent="0.25">
      <c r="A29" s="5" t="s">
        <v>16</v>
      </c>
      <c r="B29" s="6">
        <v>0.5</v>
      </c>
      <c r="C29" s="7">
        <f t="shared" ref="C29" si="1">+$C$14-($C$14*B29)</f>
        <v>22942.341707480999</v>
      </c>
      <c r="D29" s="8">
        <v>0.5</v>
      </c>
      <c r="E29" s="7">
        <f t="shared" si="0"/>
        <v>2681.2352830857003</v>
      </c>
      <c r="F29" s="9">
        <f>+F28</f>
        <v>5362.4705661714006</v>
      </c>
    </row>
    <row r="30" spans="1:7" x14ac:dyDescent="0.25">
      <c r="A30" s="5" t="s">
        <v>17</v>
      </c>
      <c r="B30" s="6">
        <v>0.3</v>
      </c>
      <c r="C30" s="7">
        <f>+$C$14-($C$14*B30)</f>
        <v>32119.278390473399</v>
      </c>
      <c r="D30" s="8">
        <v>0.3</v>
      </c>
      <c r="E30" s="7">
        <f>+$E$14-($E$14*D30)</f>
        <v>3753.7293963199804</v>
      </c>
      <c r="F30" s="9">
        <f>+F29</f>
        <v>5362.4705661714006</v>
      </c>
    </row>
    <row r="31" spans="1:7" x14ac:dyDescent="0.25">
      <c r="A31" s="5" t="s">
        <v>18</v>
      </c>
      <c r="B31" s="6">
        <v>1</v>
      </c>
      <c r="C31" s="11">
        <f>C14</f>
        <v>45884.683414961997</v>
      </c>
      <c r="D31" s="8">
        <v>1</v>
      </c>
      <c r="E31" s="11">
        <f>E14</f>
        <v>5362.4705661714006</v>
      </c>
      <c r="F31" s="9">
        <f>+F30</f>
        <v>5362.4705661714006</v>
      </c>
      <c r="G31" s="10"/>
    </row>
    <row r="32" spans="1:7" x14ac:dyDescent="0.25">
      <c r="A32" s="5" t="s">
        <v>19</v>
      </c>
      <c r="B32" s="6">
        <v>0.5</v>
      </c>
      <c r="C32" s="7">
        <f>+$C$14+($C$14*B32)</f>
        <v>68827.025122442996</v>
      </c>
      <c r="D32" s="8">
        <v>0.5</v>
      </c>
      <c r="E32" s="7">
        <f>+$E$14+($E$14*D32)</f>
        <v>8043.7058492571014</v>
      </c>
      <c r="F32" s="9">
        <f>+E32</f>
        <v>8043.7058492571014</v>
      </c>
      <c r="G32" s="10"/>
    </row>
    <row r="33" spans="1:7" x14ac:dyDescent="0.25">
      <c r="A33" s="5" t="s">
        <v>20</v>
      </c>
      <c r="B33" s="6">
        <v>0.6</v>
      </c>
      <c r="C33" s="7">
        <f>+$C$14+($C$14*B33)</f>
        <v>73415.493463939201</v>
      </c>
      <c r="D33" s="8">
        <v>0.6</v>
      </c>
      <c r="E33" s="7">
        <f>+$E$14+($E$14*D33)</f>
        <v>8579.952905874241</v>
      </c>
      <c r="F33" s="9">
        <f>+E33</f>
        <v>8579.952905874241</v>
      </c>
      <c r="G33" s="10"/>
    </row>
    <row r="34" spans="1:7" x14ac:dyDescent="0.25">
      <c r="A34" s="18" t="s">
        <v>21</v>
      </c>
      <c r="B34" s="19"/>
      <c r="C34" s="19"/>
      <c r="D34" s="19"/>
      <c r="E34" s="19"/>
      <c r="F34" s="19"/>
      <c r="G34" s="10"/>
    </row>
    <row r="35" spans="1:7" x14ac:dyDescent="0.25">
      <c r="A35" s="12" t="s">
        <v>22</v>
      </c>
      <c r="B35" s="14">
        <v>0.5</v>
      </c>
      <c r="C35" s="7">
        <f>+$C$14+($C$14*B35)</f>
        <v>68827.025122442996</v>
      </c>
      <c r="D35" s="8">
        <v>0.5</v>
      </c>
      <c r="E35" s="7">
        <f>+$E$14+($E$14*D35)</f>
        <v>8043.7058492571014</v>
      </c>
      <c r="F35" s="9">
        <f>+E35</f>
        <v>8043.7058492571014</v>
      </c>
    </row>
    <row r="36" spans="1:7" x14ac:dyDescent="0.25">
      <c r="A36" s="12" t="s">
        <v>23</v>
      </c>
      <c r="B36" s="14">
        <v>0.3</v>
      </c>
      <c r="C36" s="7">
        <f>+$C$14+($C$14*B36)</f>
        <v>59650.088439450599</v>
      </c>
      <c r="D36" s="8">
        <v>0.3</v>
      </c>
      <c r="E36" s="7">
        <f>+$E$14+($E$14*D36)</f>
        <v>6971.2117360228203</v>
      </c>
      <c r="F36" s="9">
        <f>+E36</f>
        <v>6971.2117360228203</v>
      </c>
    </row>
    <row r="37" spans="1:7" x14ac:dyDescent="0.25">
      <c r="A37" s="15" t="s">
        <v>24</v>
      </c>
      <c r="B37" s="13">
        <v>1</v>
      </c>
      <c r="C37" s="7">
        <f>+C31</f>
        <v>45884.683414961997</v>
      </c>
      <c r="D37" s="8">
        <v>1</v>
      </c>
      <c r="E37" s="9">
        <f>+E31</f>
        <v>5362.4705661714006</v>
      </c>
      <c r="F37" s="9">
        <f>+F30</f>
        <v>5362.4705661714006</v>
      </c>
      <c r="G37" s="10"/>
    </row>
    <row r="38" spans="1:7" x14ac:dyDescent="0.25">
      <c r="A38" s="16" t="s">
        <v>27</v>
      </c>
      <c r="B38" s="16"/>
      <c r="C38" s="16"/>
      <c r="D38" s="16"/>
      <c r="E38" s="16"/>
      <c r="F38" s="16"/>
    </row>
  </sheetData>
  <mergeCells count="17">
    <mergeCell ref="A6:F6"/>
    <mergeCell ref="A1:F1"/>
    <mergeCell ref="A2:F2"/>
    <mergeCell ref="A3:F3"/>
    <mergeCell ref="A4:F4"/>
    <mergeCell ref="A5:F5"/>
    <mergeCell ref="A38:F38"/>
    <mergeCell ref="A25:A26"/>
    <mergeCell ref="A27:F27"/>
    <mergeCell ref="A34:F34"/>
    <mergeCell ref="A7:F7"/>
    <mergeCell ref="A8:A9"/>
    <mergeCell ref="A10:F10"/>
    <mergeCell ref="A17:F17"/>
    <mergeCell ref="A23:F23"/>
    <mergeCell ref="A24:F24"/>
    <mergeCell ref="A21:F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5E77A-54F7-4743-997E-8A28A972AA63}">
  <sheetPr>
    <pageSetUpPr fitToPage="1"/>
  </sheetPr>
  <dimension ref="A1:I43"/>
  <sheetViews>
    <sheetView view="pageBreakPreview" zoomScaleNormal="100" zoomScaleSheetLayoutView="100" workbookViewId="0">
      <selection activeCell="I1" sqref="I1"/>
    </sheetView>
  </sheetViews>
  <sheetFormatPr baseColWidth="10" defaultColWidth="15.85546875" defaultRowHeight="15" x14ac:dyDescent="0.25"/>
  <cols>
    <col min="1" max="1" width="17.42578125" customWidth="1"/>
    <col min="2" max="2" width="17.140625" customWidth="1"/>
    <col min="5" max="5" width="12.5703125" customWidth="1"/>
    <col min="6" max="6" width="9" customWidth="1"/>
    <col min="7" max="7" width="14.28515625" customWidth="1"/>
    <col min="8" max="8" width="8.42578125" customWidth="1"/>
    <col min="9" max="9" width="15.85546875" style="1"/>
  </cols>
  <sheetData>
    <row r="1" spans="1:8" ht="15" customHeight="1" x14ac:dyDescent="0.25">
      <c r="A1" s="39" t="s">
        <v>0</v>
      </c>
      <c r="B1" s="40"/>
      <c r="C1" s="40"/>
      <c r="D1" s="40"/>
      <c r="E1" s="40"/>
      <c r="F1" s="40"/>
      <c r="G1" s="40"/>
      <c r="H1" s="40"/>
    </row>
    <row r="2" spans="1:8" ht="15" customHeight="1" x14ac:dyDescent="0.25">
      <c r="A2" s="41" t="s">
        <v>1</v>
      </c>
      <c r="B2" s="42"/>
      <c r="C2" s="42"/>
      <c r="D2" s="42"/>
      <c r="E2" s="42"/>
      <c r="F2" s="42"/>
      <c r="G2" s="42"/>
      <c r="H2" s="42"/>
    </row>
    <row r="3" spans="1:8" ht="15" customHeight="1" x14ac:dyDescent="0.25">
      <c r="A3" s="43" t="s">
        <v>2</v>
      </c>
      <c r="B3" s="44"/>
      <c r="C3" s="44"/>
      <c r="D3" s="44"/>
      <c r="E3" s="44"/>
      <c r="F3" s="44"/>
      <c r="G3" s="44"/>
      <c r="H3" s="44"/>
    </row>
    <row r="4" spans="1:8" ht="15" customHeight="1" x14ac:dyDescent="0.25">
      <c r="A4" s="45" t="s">
        <v>30</v>
      </c>
      <c r="B4" s="46"/>
      <c r="C4" s="46"/>
      <c r="D4" s="46"/>
      <c r="E4" s="46"/>
      <c r="F4" s="46"/>
      <c r="G4" s="46"/>
      <c r="H4" s="46"/>
    </row>
    <row r="5" spans="1:8" ht="15" customHeight="1" x14ac:dyDescent="0.25">
      <c r="A5" s="43" t="s">
        <v>3</v>
      </c>
      <c r="B5" s="44"/>
      <c r="C5" s="44"/>
      <c r="D5" s="44"/>
      <c r="E5" s="44"/>
      <c r="F5" s="44"/>
      <c r="G5" s="44"/>
      <c r="H5" s="44"/>
    </row>
    <row r="6" spans="1:8" x14ac:dyDescent="0.25">
      <c r="A6" s="35" t="s">
        <v>4</v>
      </c>
      <c r="B6" s="36"/>
      <c r="C6" s="36"/>
      <c r="D6" s="36"/>
      <c r="E6" s="36"/>
      <c r="F6" s="36"/>
      <c r="G6" s="36"/>
      <c r="H6" s="36"/>
    </row>
    <row r="7" spans="1:8" ht="30" customHeight="1" x14ac:dyDescent="0.25">
      <c r="A7" s="33" t="s">
        <v>28</v>
      </c>
      <c r="B7" s="34"/>
      <c r="C7" s="34"/>
      <c r="D7" s="34"/>
      <c r="E7" s="34"/>
      <c r="F7" s="34"/>
      <c r="G7" s="34"/>
      <c r="H7" s="34"/>
    </row>
    <row r="8" spans="1:8" ht="45" x14ac:dyDescent="0.25">
      <c r="A8" s="17" t="s">
        <v>6</v>
      </c>
      <c r="B8" s="2" t="s">
        <v>7</v>
      </c>
      <c r="C8" s="2" t="s">
        <v>8</v>
      </c>
      <c r="D8" s="2" t="s">
        <v>9</v>
      </c>
      <c r="E8" s="2" t="s">
        <v>10</v>
      </c>
      <c r="F8" s="2" t="s">
        <v>29</v>
      </c>
      <c r="G8" s="2" t="s">
        <v>11</v>
      </c>
      <c r="H8" s="2" t="s">
        <v>29</v>
      </c>
    </row>
    <row r="9" spans="1:8" ht="30" x14ac:dyDescent="0.25">
      <c r="A9" s="17"/>
      <c r="B9" s="3" t="s">
        <v>8</v>
      </c>
      <c r="C9" s="3" t="s">
        <v>12</v>
      </c>
      <c r="D9" s="3" t="s">
        <v>10</v>
      </c>
      <c r="E9" s="4" t="s">
        <v>13</v>
      </c>
      <c r="F9" s="4" t="s">
        <v>13</v>
      </c>
      <c r="G9" s="4" t="s">
        <v>13</v>
      </c>
      <c r="H9" s="4" t="s">
        <v>13</v>
      </c>
    </row>
    <row r="10" spans="1:8" ht="15" customHeight="1" x14ac:dyDescent="0.25">
      <c r="A10" s="18" t="s">
        <v>14</v>
      </c>
      <c r="B10" s="19"/>
      <c r="C10" s="19"/>
      <c r="D10" s="19"/>
      <c r="E10" s="19"/>
      <c r="F10" s="19"/>
      <c r="G10" s="19"/>
      <c r="H10" s="19"/>
    </row>
    <row r="11" spans="1:8" x14ac:dyDescent="0.25">
      <c r="A11" s="5" t="s">
        <v>15</v>
      </c>
      <c r="B11" s="6">
        <v>0.7</v>
      </c>
      <c r="C11" s="7">
        <f>+$C$14-($C$14*B11)</f>
        <v>8882.577128254321</v>
      </c>
      <c r="D11" s="8">
        <v>0.7</v>
      </c>
      <c r="E11" s="7">
        <f>+$E$14-($E$14*D11)</f>
        <v>1922.3818804173625</v>
      </c>
      <c r="F11" s="7">
        <v>0</v>
      </c>
      <c r="G11" s="9">
        <f>+E14</f>
        <v>6407.9396013912065</v>
      </c>
      <c r="H11" s="7">
        <v>0</v>
      </c>
    </row>
    <row r="12" spans="1:8" x14ac:dyDescent="0.25">
      <c r="A12" s="5" t="s">
        <v>16</v>
      </c>
      <c r="B12" s="6">
        <v>0.4</v>
      </c>
      <c r="C12" s="7">
        <f>+$C$14-($C$14*B12)</f>
        <v>17765.154256508638</v>
      </c>
      <c r="D12" s="8">
        <v>0.4</v>
      </c>
      <c r="E12" s="7">
        <f>+$E$14-($E$14*D12)</f>
        <v>3844.7637608347236</v>
      </c>
      <c r="F12" s="7">
        <v>0</v>
      </c>
      <c r="G12" s="9">
        <f>+G11</f>
        <v>6407.9396013912065</v>
      </c>
      <c r="H12" s="7">
        <v>0</v>
      </c>
    </row>
    <row r="13" spans="1:8" x14ac:dyDescent="0.25">
      <c r="A13" s="5" t="s">
        <v>17</v>
      </c>
      <c r="B13" s="6">
        <v>0.15</v>
      </c>
      <c r="C13" s="7">
        <f>+$C$14-($C$14*B13)</f>
        <v>25167.301863387238</v>
      </c>
      <c r="D13" s="8">
        <v>0.15</v>
      </c>
      <c r="E13" s="7">
        <f>+$E$14-($E$14*D13)</f>
        <v>5446.7486611825252</v>
      </c>
      <c r="F13" s="7">
        <v>0</v>
      </c>
      <c r="G13" s="9">
        <f>+G12</f>
        <v>6407.9396013912065</v>
      </c>
      <c r="H13" s="7">
        <v>0</v>
      </c>
    </row>
    <row r="14" spans="1:8" x14ac:dyDescent="0.25">
      <c r="A14" s="5" t="s">
        <v>18</v>
      </c>
      <c r="B14" s="6">
        <v>1</v>
      </c>
      <c r="C14" s="11">
        <v>29608.590427514398</v>
      </c>
      <c r="D14" s="8">
        <v>1</v>
      </c>
      <c r="E14" s="11">
        <v>6407.9396013912065</v>
      </c>
      <c r="F14" s="11">
        <v>0</v>
      </c>
      <c r="G14" s="9">
        <f>+E14</f>
        <v>6407.9396013912065</v>
      </c>
      <c r="H14" s="11">
        <v>0</v>
      </c>
    </row>
    <row r="15" spans="1:8" x14ac:dyDescent="0.25">
      <c r="A15" s="5" t="s">
        <v>19</v>
      </c>
      <c r="B15" s="6">
        <v>1.49</v>
      </c>
      <c r="C15" s="7">
        <f>+$C$14+($C$14*B15)</f>
        <v>73725.390164510842</v>
      </c>
      <c r="D15" s="8">
        <v>0.51</v>
      </c>
      <c r="E15" s="7">
        <f>+$E$14+($E$14*D15)</f>
        <v>9675.9887981007214</v>
      </c>
      <c r="F15" s="7">
        <v>0</v>
      </c>
      <c r="G15" s="9">
        <f>+E15</f>
        <v>9675.9887981007214</v>
      </c>
      <c r="H15" s="7">
        <v>0</v>
      </c>
    </row>
    <row r="16" spans="1:8" x14ac:dyDescent="0.25">
      <c r="A16" s="5" t="s">
        <v>20</v>
      </c>
      <c r="B16" s="6">
        <v>2.46</v>
      </c>
      <c r="C16" s="7">
        <f>+$C$14+($C$14*B16)</f>
        <v>102445.72287919982</v>
      </c>
      <c r="D16" s="8">
        <v>0.61</v>
      </c>
      <c r="E16" s="7">
        <f>+$E$14+($E$14*D16)</f>
        <v>10316.782758239842</v>
      </c>
      <c r="F16" s="7">
        <v>0</v>
      </c>
      <c r="G16" s="9">
        <f>+E16</f>
        <v>10316.782758239842</v>
      </c>
      <c r="H16" s="7">
        <v>0</v>
      </c>
    </row>
    <row r="17" spans="1:8" ht="15" customHeight="1" x14ac:dyDescent="0.25">
      <c r="A17" s="18" t="s">
        <v>21</v>
      </c>
      <c r="B17" s="19"/>
      <c r="C17" s="19"/>
      <c r="D17" s="19"/>
      <c r="E17" s="19"/>
      <c r="F17" s="19"/>
      <c r="G17" s="19"/>
      <c r="H17" s="19"/>
    </row>
    <row r="18" spans="1:8" x14ac:dyDescent="0.25">
      <c r="A18" s="12" t="s">
        <v>22</v>
      </c>
      <c r="B18" s="13">
        <v>0.5</v>
      </c>
      <c r="C18" s="7">
        <f>+$C$14+($C$14*B18)</f>
        <v>44412.885641271598</v>
      </c>
      <c r="D18" s="8">
        <v>0.5</v>
      </c>
      <c r="E18" s="7">
        <f>+$E$14+($E$14*D18)</f>
        <v>9611.9094020868106</v>
      </c>
      <c r="F18" s="7">
        <v>0</v>
      </c>
      <c r="G18" s="9">
        <f>+E18</f>
        <v>9611.9094020868106</v>
      </c>
      <c r="H18" s="7">
        <v>0</v>
      </c>
    </row>
    <row r="19" spans="1:8" x14ac:dyDescent="0.25">
      <c r="A19" s="12" t="s">
        <v>23</v>
      </c>
      <c r="B19" s="13">
        <v>0.31</v>
      </c>
      <c r="C19" s="7">
        <f>+$C$14+($C$14*B19)</f>
        <v>38787.253460043859</v>
      </c>
      <c r="D19" s="8">
        <v>0.43</v>
      </c>
      <c r="E19" s="7">
        <f>+$E$14+($E$14*D19)</f>
        <v>9163.3536299894258</v>
      </c>
      <c r="F19" s="7">
        <v>0</v>
      </c>
      <c r="G19" s="9">
        <f>+E19</f>
        <v>9163.3536299894258</v>
      </c>
      <c r="H19" s="7">
        <v>0</v>
      </c>
    </row>
    <row r="20" spans="1:8" x14ac:dyDescent="0.25">
      <c r="A20" s="12" t="s">
        <v>24</v>
      </c>
      <c r="B20" s="13">
        <v>1</v>
      </c>
      <c r="C20" s="7">
        <f>+C14</f>
        <v>29608.590427514398</v>
      </c>
      <c r="D20" s="8">
        <v>1</v>
      </c>
      <c r="E20" s="9">
        <f>+E14</f>
        <v>6407.9396013912065</v>
      </c>
      <c r="F20" s="9">
        <v>0</v>
      </c>
      <c r="G20" s="9">
        <f>+E20</f>
        <v>6407.9396013912065</v>
      </c>
      <c r="H20" s="9">
        <v>0</v>
      </c>
    </row>
    <row r="21" spans="1:8" x14ac:dyDescent="0.25">
      <c r="A21" s="22" t="s">
        <v>25</v>
      </c>
      <c r="B21" s="22"/>
      <c r="C21" s="22"/>
      <c r="D21" s="22"/>
      <c r="E21" s="22"/>
      <c r="F21" s="22"/>
      <c r="G21" s="22"/>
      <c r="H21" s="22"/>
    </row>
    <row r="23" spans="1:8" x14ac:dyDescent="0.25">
      <c r="A23" s="35" t="s">
        <v>26</v>
      </c>
      <c r="B23" s="36"/>
      <c r="C23" s="36"/>
      <c r="D23" s="36"/>
      <c r="E23" s="36"/>
      <c r="F23" s="36"/>
      <c r="G23" s="36"/>
      <c r="H23" s="36"/>
    </row>
    <row r="24" spans="1:8" x14ac:dyDescent="0.25">
      <c r="A24" s="37" t="s">
        <v>28</v>
      </c>
      <c r="B24" s="38"/>
      <c r="C24" s="38"/>
      <c r="D24" s="38"/>
      <c r="E24" s="38"/>
      <c r="F24" s="38"/>
      <c r="G24" s="38"/>
      <c r="H24" s="38"/>
    </row>
    <row r="25" spans="1:8" ht="45" x14ac:dyDescent="0.25">
      <c r="A25" s="17" t="s">
        <v>6</v>
      </c>
      <c r="B25" s="2" t="s">
        <v>9</v>
      </c>
      <c r="C25" s="2" t="s">
        <v>8</v>
      </c>
      <c r="D25" s="2" t="s">
        <v>9</v>
      </c>
      <c r="E25" s="2" t="s">
        <v>10</v>
      </c>
      <c r="F25" s="2" t="s">
        <v>29</v>
      </c>
      <c r="G25" s="2" t="s">
        <v>11</v>
      </c>
      <c r="H25" s="2" t="s">
        <v>29</v>
      </c>
    </row>
    <row r="26" spans="1:8" ht="30" x14ac:dyDescent="0.25">
      <c r="A26" s="17"/>
      <c r="B26" s="3" t="s">
        <v>8</v>
      </c>
      <c r="C26" s="3" t="s">
        <v>12</v>
      </c>
      <c r="D26" s="3" t="s">
        <v>10</v>
      </c>
      <c r="E26" s="4" t="s">
        <v>13</v>
      </c>
      <c r="F26" s="4" t="s">
        <v>13</v>
      </c>
      <c r="G26" s="4" t="s">
        <v>13</v>
      </c>
      <c r="H26" s="4" t="s">
        <v>13</v>
      </c>
    </row>
    <row r="27" spans="1:8" ht="15" customHeight="1" x14ac:dyDescent="0.25">
      <c r="A27" s="18" t="s">
        <v>14</v>
      </c>
      <c r="B27" s="19"/>
      <c r="C27" s="19"/>
      <c r="D27" s="19"/>
      <c r="E27" s="19"/>
      <c r="F27" s="19"/>
      <c r="G27" s="19"/>
      <c r="H27" s="19"/>
    </row>
    <row r="28" spans="1:8" x14ac:dyDescent="0.25">
      <c r="A28" s="5" t="s">
        <v>15</v>
      </c>
      <c r="B28" s="6">
        <v>0.8</v>
      </c>
      <c r="C28" s="7">
        <f>+$C$14-($C$14*B28)</f>
        <v>5921.7180855028782</v>
      </c>
      <c r="D28" s="6">
        <v>0.8</v>
      </c>
      <c r="E28" s="7">
        <f t="shared" ref="E28:E29" si="0">+$E$14-($E$14*D28)</f>
        <v>1281.5879202782407</v>
      </c>
      <c r="F28" s="7">
        <v>0</v>
      </c>
      <c r="G28" s="9">
        <f>+E31</f>
        <v>6407.9396013912065</v>
      </c>
      <c r="H28" s="7">
        <v>0</v>
      </c>
    </row>
    <row r="29" spans="1:8" x14ac:dyDescent="0.25">
      <c r="A29" s="5" t="s">
        <v>16</v>
      </c>
      <c r="B29" s="6">
        <v>0.5</v>
      </c>
      <c r="C29" s="7">
        <f t="shared" ref="C29" si="1">+$C$14-($C$14*B29)</f>
        <v>14804.295213757199</v>
      </c>
      <c r="D29" s="6">
        <v>0.5</v>
      </c>
      <c r="E29" s="7">
        <f t="shared" si="0"/>
        <v>3203.9698006956032</v>
      </c>
      <c r="F29" s="7">
        <v>0</v>
      </c>
      <c r="G29" s="9">
        <f>+G28</f>
        <v>6407.9396013912065</v>
      </c>
      <c r="H29" s="7">
        <v>0</v>
      </c>
    </row>
    <row r="30" spans="1:8" x14ac:dyDescent="0.25">
      <c r="A30" s="5" t="s">
        <v>17</v>
      </c>
      <c r="B30" s="6">
        <v>0.3</v>
      </c>
      <c r="C30" s="7">
        <f>+$C$14-($C$14*B30)</f>
        <v>20726.013299260077</v>
      </c>
      <c r="D30" s="6">
        <v>0.3</v>
      </c>
      <c r="E30" s="7">
        <f>+$E$14-($E$14*D30)</f>
        <v>4485.5577209738449</v>
      </c>
      <c r="F30" s="7">
        <v>0</v>
      </c>
      <c r="G30" s="9">
        <f>+G29</f>
        <v>6407.9396013912065</v>
      </c>
      <c r="H30" s="7">
        <v>0</v>
      </c>
    </row>
    <row r="31" spans="1:8" x14ac:dyDescent="0.25">
      <c r="A31" s="5" t="s">
        <v>18</v>
      </c>
      <c r="B31" s="6">
        <v>1</v>
      </c>
      <c r="C31" s="11">
        <f>C14</f>
        <v>29608.590427514398</v>
      </c>
      <c r="D31" s="6">
        <v>1</v>
      </c>
      <c r="E31" s="11">
        <f>E14</f>
        <v>6407.9396013912065</v>
      </c>
      <c r="F31" s="11">
        <v>0</v>
      </c>
      <c r="G31" s="9">
        <f>+G30</f>
        <v>6407.9396013912065</v>
      </c>
      <c r="H31" s="11">
        <v>0</v>
      </c>
    </row>
    <row r="32" spans="1:8" x14ac:dyDescent="0.25">
      <c r="A32" s="5" t="s">
        <v>19</v>
      </c>
      <c r="B32" s="6">
        <v>0.5</v>
      </c>
      <c r="C32" s="7">
        <f>+$C$14+($C$14*B32)</f>
        <v>44412.885641271598</v>
      </c>
      <c r="D32" s="6">
        <v>0.5</v>
      </c>
      <c r="E32" s="7">
        <f>+$E$14+($E$14*D32)</f>
        <v>9611.9094020868106</v>
      </c>
      <c r="F32" s="7">
        <v>0</v>
      </c>
      <c r="G32" s="9">
        <f>+E32</f>
        <v>9611.9094020868106</v>
      </c>
      <c r="H32" s="7">
        <v>0</v>
      </c>
    </row>
    <row r="33" spans="1:8" x14ac:dyDescent="0.25">
      <c r="A33" s="5" t="s">
        <v>20</v>
      </c>
      <c r="B33" s="6">
        <v>0.6</v>
      </c>
      <c r="C33" s="7">
        <f>+$C$14+($C$14*B33)</f>
        <v>47373.74468402304</v>
      </c>
      <c r="D33" s="6">
        <v>0.6</v>
      </c>
      <c r="E33" s="7">
        <f>+$E$14+($E$14*D33)</f>
        <v>10252.70336222593</v>
      </c>
      <c r="F33" s="7">
        <v>0</v>
      </c>
      <c r="G33" s="9">
        <f>+E33</f>
        <v>10252.70336222593</v>
      </c>
      <c r="H33" s="7">
        <v>0</v>
      </c>
    </row>
    <row r="34" spans="1:8" ht="15" customHeight="1" x14ac:dyDescent="0.25">
      <c r="A34" s="18" t="s">
        <v>21</v>
      </c>
      <c r="B34" s="19"/>
      <c r="C34" s="19"/>
      <c r="D34" s="19"/>
      <c r="E34" s="19"/>
      <c r="F34" s="19"/>
      <c r="G34" s="19"/>
      <c r="H34" s="19"/>
    </row>
    <row r="35" spans="1:8" x14ac:dyDescent="0.25">
      <c r="A35" s="12" t="s">
        <v>22</v>
      </c>
      <c r="B35" s="14">
        <v>0.5</v>
      </c>
      <c r="C35" s="7">
        <f>+$C$14+($C$14*B35)</f>
        <v>44412.885641271598</v>
      </c>
      <c r="D35" s="8">
        <v>0.5</v>
      </c>
      <c r="E35" s="7">
        <f>+$E$14+($E$14*D35)</f>
        <v>9611.9094020868106</v>
      </c>
      <c r="F35" s="7">
        <v>0</v>
      </c>
      <c r="G35" s="9">
        <f>+E35</f>
        <v>9611.9094020868106</v>
      </c>
      <c r="H35" s="7">
        <v>0</v>
      </c>
    </row>
    <row r="36" spans="1:8" x14ac:dyDescent="0.25">
      <c r="A36" s="12" t="s">
        <v>23</v>
      </c>
      <c r="B36" s="14">
        <v>0.3</v>
      </c>
      <c r="C36" s="7">
        <f>+$C$14+($C$14*B36)</f>
        <v>38491.167555768719</v>
      </c>
      <c r="D36" s="14">
        <v>0.3</v>
      </c>
      <c r="E36" s="7">
        <f>+$E$14+($E$14*D36)</f>
        <v>8330.3214818085689</v>
      </c>
      <c r="F36" s="7">
        <v>0</v>
      </c>
      <c r="G36" s="9">
        <f>+E36</f>
        <v>8330.3214818085689</v>
      </c>
      <c r="H36" s="7">
        <v>0</v>
      </c>
    </row>
    <row r="37" spans="1:8" x14ac:dyDescent="0.25">
      <c r="A37" s="12" t="s">
        <v>24</v>
      </c>
      <c r="B37" s="13">
        <v>1</v>
      </c>
      <c r="C37" s="7">
        <f>+C31</f>
        <v>29608.590427514398</v>
      </c>
      <c r="D37" s="8">
        <v>1</v>
      </c>
      <c r="E37" s="9">
        <f>+E31</f>
        <v>6407.9396013912065</v>
      </c>
      <c r="F37" s="9">
        <v>0</v>
      </c>
      <c r="G37" s="9">
        <f>+G30</f>
        <v>6407.9396013912065</v>
      </c>
      <c r="H37" s="9">
        <v>0</v>
      </c>
    </row>
    <row r="38" spans="1:8" x14ac:dyDescent="0.25">
      <c r="A38" s="16" t="s">
        <v>27</v>
      </c>
      <c r="B38" s="16"/>
      <c r="C38" s="16"/>
      <c r="D38" s="16"/>
      <c r="E38" s="16"/>
      <c r="F38" s="16"/>
      <c r="G38" s="16"/>
      <c r="H38" s="16"/>
    </row>
    <row r="42" spans="1:8" x14ac:dyDescent="0.25">
      <c r="C42" s="10"/>
    </row>
    <row r="43" spans="1:8" x14ac:dyDescent="0.25">
      <c r="E43" s="10"/>
    </row>
  </sheetData>
  <mergeCells count="17">
    <mergeCell ref="A38:H38"/>
    <mergeCell ref="A6:H6"/>
    <mergeCell ref="A1:H1"/>
    <mergeCell ref="A2:H2"/>
    <mergeCell ref="A3:H3"/>
    <mergeCell ref="A4:H4"/>
    <mergeCell ref="A5:H5"/>
    <mergeCell ref="A25:A26"/>
    <mergeCell ref="A27:H27"/>
    <mergeCell ref="A34:H34"/>
    <mergeCell ref="A7:H7"/>
    <mergeCell ref="A8:A9"/>
    <mergeCell ref="A10:H10"/>
    <mergeCell ref="A17:H17"/>
    <mergeCell ref="A23:H23"/>
    <mergeCell ref="A24:H24"/>
    <mergeCell ref="A21:H21"/>
  </mergeCell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ACUEDUCTO</vt:lpstr>
      <vt:lpstr>ALCANTARILLADO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Estefani Alvarez Ojeda</dc:creator>
  <cp:lastModifiedBy>Catalina Benitez</cp:lastModifiedBy>
  <cp:lastPrinted>2026-07-24T16:36:33Z</cp:lastPrinted>
  <dcterms:created xsi:type="dcterms:W3CDTF">2026-06-09T18:30:43Z</dcterms:created>
  <dcterms:modified xsi:type="dcterms:W3CDTF">2026-07-24T16:42:05Z</dcterms:modified>
</cp:coreProperties>
</file>